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Громада Юр’ївська\Сайт\Закупівлі\Звіти\"/>
    </mc:Choice>
  </mc:AlternateContent>
  <bookViews>
    <workbookView xWindow="0" yWindow="0" windowWidth="28800" windowHeight="11865"/>
  </bookViews>
  <sheets>
    <sheet name="Sheet" sheetId="1" r:id="rId1"/>
  </sheets>
  <definedNames>
    <definedName name="_xlnm._FilterDatabase" localSheetId="0" hidden="1">Sheet!$A$2:$BE$2</definedName>
  </definedNames>
  <calcPr calcId="162913" calcOnSave="0"/>
</workbook>
</file>

<file path=xl/calcChain.xml><?xml version="1.0" encoding="utf-8"?>
<calcChain xmlns="http://schemas.openxmlformats.org/spreadsheetml/2006/main">
  <c r="AY19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<sst xmlns="http://schemas.openxmlformats.org/spreadsheetml/2006/main" count="491" uniqueCount="157">
  <si>
    <t xml:space="preserve"> Авторський нагляд за робочим проектом:"Реконструкція алеї та пішохідних доріжок до Меморіалу загиблим воїнам в центральному парку смт.Юр'ївка Юр'ївського району Дніпропетровської області "(1черга)</t>
  </si>
  <si>
    <t>% зниження</t>
  </si>
  <si>
    <t>+380562360848</t>
  </si>
  <si>
    <t>+380567904276</t>
  </si>
  <si>
    <t>+380957490440</t>
  </si>
  <si>
    <t>0 (0)</t>
  </si>
  <si>
    <t>000000</t>
  </si>
  <si>
    <t>00000000</t>
  </si>
  <si>
    <t>03340920</t>
  </si>
  <si>
    <t>0506715769</t>
  </si>
  <si>
    <t>0509812021</t>
  </si>
  <si>
    <t>0562360566</t>
  </si>
  <si>
    <t>0562360848</t>
  </si>
  <si>
    <t>05635</t>
  </si>
  <si>
    <t>0567870104</t>
  </si>
  <si>
    <t>0800500444</t>
  </si>
  <si>
    <t>09120000-6 Газове паливо</t>
  </si>
  <si>
    <t>09123000-7 Природний газ</t>
  </si>
  <si>
    <t>09310000-5 Електрична енергія</t>
  </si>
  <si>
    <t>0957490440</t>
  </si>
  <si>
    <t>1</t>
  </si>
  <si>
    <t>158</t>
  </si>
  <si>
    <t>169</t>
  </si>
  <si>
    <t>18-105Н</t>
  </si>
  <si>
    <t>18-183П</t>
  </si>
  <si>
    <t>18-340Н</t>
  </si>
  <si>
    <t>23-гп</t>
  </si>
  <si>
    <t>23359034</t>
  </si>
  <si>
    <t>2371709910</t>
  </si>
  <si>
    <t>3</t>
  </si>
  <si>
    <t>31770044</t>
  </si>
  <si>
    <t>32286323</t>
  </si>
  <si>
    <t>33384123</t>
  </si>
  <si>
    <t>35Тн-18</t>
  </si>
  <si>
    <t>36053114</t>
  </si>
  <si>
    <t>39572642</t>
  </si>
  <si>
    <t>39995363</t>
  </si>
  <si>
    <t>40486468</t>
  </si>
  <si>
    <t>41388658</t>
  </si>
  <si>
    <t>41815107</t>
  </si>
  <si>
    <t>41DBDpz394-18</t>
  </si>
  <si>
    <t>41DBDpz937-18</t>
  </si>
  <si>
    <t>42DBDp1625-18</t>
  </si>
  <si>
    <t>44/32/Т-2018</t>
  </si>
  <si>
    <t>45000000-7 Будівельні роботи та поточний ремонт</t>
  </si>
  <si>
    <t>45000000-7 Будівельні роботи та поточний ремонт об'єкт "Поточний ремонт існуючої пішохідної доріжки в смт.Юр'ївка від двоповерхових будинків по вул. Центральній №№122,124,126 до внутрішнього подвір'я Юр'ївської опорної школи (вдовж північної сторни адміністративного будинку Управління праці та соціального захисту населення Юр'їської райдержадміністрації по вул.Центральна, б. 112в"</t>
  </si>
  <si>
    <t>45454000-4 Реконструкція</t>
  </si>
  <si>
    <t>50300000-8 Ремонт, технічне обслуговування персональних комп’ютерів, офісного, телекомунікаційного та аудіовізуального обладнання, а також супутні послуги</t>
  </si>
  <si>
    <t>6</t>
  </si>
  <si>
    <t>65210000-8 Розподіл газу</t>
  </si>
  <si>
    <t>71248000-8 Технічний нагляд за проектами та документацією</t>
  </si>
  <si>
    <t>78Тн-18</t>
  </si>
  <si>
    <t>79120000-1 Консультаційні послуги з питань патентування та з авторського права</t>
  </si>
  <si>
    <t>UAH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</si>
  <si>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</si>
  <si>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</si>
  <si>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</si>
  <si>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</si>
  <si>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Валюта</t>
  </si>
  <si>
    <t>Виконавчий комітет Юр’ївської селищної ради</t>
  </si>
  <si>
    <t>Виконання робіт по об'єкту:"Реконструкція свердловини по вул.Нова в с.Новочорноглазівське Юр'ївського району Дніпропетровської області".</t>
  </si>
  <si>
    <t>Воронкіна Оксана</t>
  </si>
  <si>
    <t>Всього вимог (без рішення) лот/закупівля</t>
  </si>
  <si>
    <t>Всього запитань (без відповіді) лот/закупівля</t>
  </si>
  <si>
    <t>Всього скарг (без рішення) лот/закупівля</t>
  </si>
  <si>
    <t>Відсутнє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</si>
  <si>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</si>
  <si>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</si>
  <si>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</si>
  <si>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</si>
  <si>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уточнення до:</t>
  </si>
  <si>
    <t>Дата уточнення з:</t>
  </si>
  <si>
    <t>Договір діє до:</t>
  </si>
  <si>
    <t>ЕЦП/КЕП</t>
  </si>
  <si>
    <t>Електрична енергі</t>
  </si>
  <si>
    <t>Електрична енергія</t>
  </si>
  <si>
    <t>Електронна пошта переможця тендеру</t>
  </si>
  <si>
    <t>З ПДВ</t>
  </si>
  <si>
    <t>Закупівля без використання електронної системи</t>
  </si>
  <si>
    <t>Звітувати про виконання</t>
  </si>
  <si>
    <t>Класифікатор</t>
  </si>
  <si>
    <t>Контактний телефон переможця тендеру</t>
  </si>
  <si>
    <t>Крок зниження</t>
  </si>
  <si>
    <t>Кількість одиниць</t>
  </si>
  <si>
    <t>Кількість учасників аукціону</t>
  </si>
  <si>
    <t>Ляндовський Вячеслав Євгенович</t>
  </si>
  <si>
    <t>Мої дії</t>
  </si>
  <si>
    <t>Назва потенційного переможця (з найменшою ціною)</t>
  </si>
  <si>
    <t>Немає лотів</t>
  </si>
  <si>
    <t>Нецінові критерії</t>
  </si>
  <si>
    <t>Номер договору</t>
  </si>
  <si>
    <t>Ні</t>
  </si>
  <si>
    <t>Одиниця виміру</t>
  </si>
  <si>
    <t>Організатор</t>
  </si>
  <si>
    <t>Організатор закупівлі</t>
  </si>
  <si>
    <t>Основний контакт</t>
  </si>
  <si>
    <t>Очікувана вартість закупівлі</t>
  </si>
  <si>
    <t>Очікувана вартість лота</t>
  </si>
  <si>
    <t>Очікувана вартість, одиниця</t>
  </si>
  <si>
    <t>ПАТ "ДТЕК Дніпрообленерго"</t>
  </si>
  <si>
    <t>ПРИВАТНЕ ПІДПРИЄМСТВО "ЕВРОТЕК ПЛЮС"</t>
  </si>
  <si>
    <t>ПУБЛІЧНЕ АКЦІОНЕРНЕ ТОВАРИСТВО ПО ГАЗОПОСТАЧАННЮ ТА ГАЗИФІКАЦІЇ "ДНІПРОПЕТРОВСЬКГАЗ"</t>
  </si>
  <si>
    <t>Переговорна процедура, скорочена</t>
  </si>
  <si>
    <t>Посилання на редукціон</t>
  </si>
  <si>
    <t>Поточний ремонт</t>
  </si>
  <si>
    <t>Поточний ремонт кабінету №3 в будівлі Юр'ївськлої селищної ради</t>
  </si>
  <si>
    <t>Поточний ремонт кабінетів</t>
  </si>
  <si>
    <t>Поточний ремонт кабінетів №1 та №2 в будівлі Юр'ївської селищної ради за адресою:смт.Юр'ївка,вул.Центральна,67/1,Юр'ївського району,Дніпропетровської області"</t>
  </si>
  <si>
    <t>Поточний ремонт існуючої пішохідної доріжки в смт.Юр'ївка від двоповерхових будинків по вул. Центральній №№122,124,126 до внутрішнього подвір'я Юр'ївської опорної школи (вдовж північної сторни адміністративного будинку Управління праці та соціального захисту населення Юр'їської райдержадміністрації по вул.Центральна, б. 112в</t>
  </si>
  <si>
    <t>Предмет закупівлі</t>
  </si>
  <si>
    <t>Прийом пропозицій до:</t>
  </si>
  <si>
    <t>Прийом пропозицій з</t>
  </si>
  <si>
    <t>Природний газ</t>
  </si>
  <si>
    <t>Природній газ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</si>
  <si>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</si>
  <si>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</si>
  <si>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</si>
  <si>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Реконструкція алеї та пішохідних доріжок до Меморіалу зазиблим воїнгам в центральному парку смт.Юр'ївка Юр'ївського району Дніпропетровської області</t>
  </si>
  <si>
    <t>Розоділ природнього газу</t>
  </si>
  <si>
    <t>Розподіл природнього газу</t>
  </si>
  <si>
    <t>Статус</t>
  </si>
  <si>
    <t>Статус договору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</si>
  <si>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</si>
  <si>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</si>
  <si>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</si>
  <si>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</si>
  <si>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</si>
  <si>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ТОВ "Дніпропетровськгаз ЗБУТ"</t>
  </si>
  <si>
    <t>ТОВАРИСТВО З ОБМЕЖЕНОЮ ВІДПОВІДАЛЬНІСТЮ "БК ДИНАСТІЯ"</t>
  </si>
  <si>
    <t>ТОВАРИСТВО З ОБМЕЖЕНОЮ ВІДПОВІДАЛЬНІСТЮ "ГРІФІТ"</t>
  </si>
  <si>
    <t>ТОВАРИСТВО З ОБМЕЖЕНОЮ ВІДПОВІДАЛЬНІСТЮ "ДНІПРОПЕТРОВСЬКГАЗ ЗБУТ"</t>
  </si>
  <si>
    <t>ТОВАРИСТВО З ОБМЕЖЕНОЮ ВІДПОВІДАЛЬНІСТЮ "СПЕЦДОРПОСТАЧ"</t>
  </si>
  <si>
    <t>ТОВАРИСТВО З ОБМЕЖЕНОЮ ВІДПОВІДАЛЬНІСТЮ "ТЕЛЕРАДІОКОМПАНІЯ "КОНТИНЕНТ-СЕРВІС"</t>
  </si>
  <si>
    <t>ТОВАРИСТВО З ОБМЕЖЕНОЮ ВІДПОВІДАЛЬНІСТЮ "УКРЄВРОКРОВЛЯ"</t>
  </si>
  <si>
    <t>ТОВАРИСТВО З ОБМЕЖЕНОЮ ВІДПОВІДАЛЬНІСТЮ "ЮІС ГРУП"</t>
  </si>
  <si>
    <t>Так</t>
  </si>
  <si>
    <t>Технічне обслуговування сігналізатора газу СГБ-1-7Б</t>
  </si>
  <si>
    <t>Технічний нагляд за робочим проектом:"Реконструкція алеї та пішохідних доріжок до Меморіалу загиблим воїнам в центральному парку смт.Юр'ївка Юр'ївського району Дніпропетровської області "(1черга)</t>
  </si>
  <si>
    <t>Тип процедури</t>
  </si>
  <si>
    <t>Узагальнена назва закупівлі</t>
  </si>
  <si>
    <t>Укладення договору до:</t>
  </si>
  <si>
    <t>Укладення договору з:</t>
  </si>
  <si>
    <t>Фактичний переможець</t>
  </si>
  <si>
    <t>авторський нагляд за робочим проектом: "Реконструкція алеї та пішохідних доріжок до Меморіалу загиблим воїнам в центральному парку смт.Юр'ївка Юр'ївського району Дніпропетроської області"(2 черга)</t>
  </si>
  <si>
    <t>аукціон не передбачено</t>
  </si>
  <si>
    <t>завершено</t>
  </si>
  <si>
    <t>кіловат</t>
  </si>
  <si>
    <t>метр кубічний</t>
  </si>
  <si>
    <t>не указано</t>
  </si>
  <si>
    <t>одиниця</t>
  </si>
  <si>
    <t>послуга</t>
  </si>
  <si>
    <t>підписано</t>
  </si>
  <si>
    <t>роботи</t>
  </si>
  <si>
    <t>технічний нагляд за робочим проектом: "Реконструкція алеї та пішохідних доріжок до Меморіалу загиблим воїнам в центральному парку смт.Юр'ївка Юр'ївського району Дніпропетроської області"(2 черга)</t>
  </si>
  <si>
    <t>штука</t>
  </si>
  <si>
    <t>№</t>
  </si>
  <si>
    <t xml:space="preserve">ЗВІТ ВИКОНАВЧОГО КОМІТЕТУ ЮР’ЇВСЬКОЇ СЕЛИЩНОЇ РАДИ ПРО ЗДІЙСНЕНІ ЗАКУПІВЛІ В 2018 РОЦІ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</si>
</sst>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\.mm\.yyyy\ hh:mm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FFFFFF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wrapText="1"/>
    </xf>
    <xf numFmtId="1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4" fontId="1" fillId="0" borderId="1" xfId="0" applyNumberFormat="1" applyFont="1" applyBorder="1"/>
    <xf numFmtId="165" fontId="1" fillId="0" borderId="1" xfId="0" applyNumberFormat="1" applyFont="1" applyBorder="1"/>
    <xf numFmtId="0" fontId="0" fillId="0" borderId="1" xfId="0" applyBorder="1"/>
    <xf numFmtId="4" fontId="4" fillId="0" borderId="1" xfId="0" applyNumberFormat="1" applyFont="1" applyBorder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zakupki.prom.ua/remote/dispatcher/state_purchase_view/6629241" TargetMode="External"/><Relationship Id="rId13" Type="http://schemas.openxmlformats.org/officeDocument/2006/relationships/hyperlink" Target="https://my.zakupki.prom.ua/remote/dispatcher/state_purchase_view/7839331" TargetMode="External"/><Relationship Id="rId3" Type="http://schemas.openxmlformats.org/officeDocument/2006/relationships/hyperlink" Target="https://my.zakupki.prom.ua/remote/dispatcher/state_purchase_view/8622868" TargetMode="External"/><Relationship Id="rId7" Type="http://schemas.openxmlformats.org/officeDocument/2006/relationships/hyperlink" Target="https://my.zakupki.prom.ua/remote/dispatcher/state_purchase_view/8752553" TargetMode="External"/><Relationship Id="rId12" Type="http://schemas.openxmlformats.org/officeDocument/2006/relationships/hyperlink" Target="https://my.zakupki.prom.ua/remote/dispatcher/state_purchase_view/6151311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my.zakupki.prom.ua/remote/dispatcher/state_purchase_view/8624715" TargetMode="External"/><Relationship Id="rId16" Type="http://schemas.openxmlformats.org/officeDocument/2006/relationships/hyperlink" Target="https://my.zakupki.prom.ua/remote/dispatcher/state_purchase_view/7566339" TargetMode="External"/><Relationship Id="rId1" Type="http://schemas.openxmlformats.org/officeDocument/2006/relationships/hyperlink" Target="https://my.zakupki.prom.ua/remote/dispatcher/state_purchase_view/5872235" TargetMode="External"/><Relationship Id="rId6" Type="http://schemas.openxmlformats.org/officeDocument/2006/relationships/hyperlink" Target="https://my.zakupki.prom.ua/remote/dispatcher/state_purchase_view/8740311" TargetMode="External"/><Relationship Id="rId11" Type="http://schemas.openxmlformats.org/officeDocument/2006/relationships/hyperlink" Target="https://my.zakupki.prom.ua/remote/dispatcher/state_purchase_view/5888552" TargetMode="External"/><Relationship Id="rId5" Type="http://schemas.openxmlformats.org/officeDocument/2006/relationships/hyperlink" Target="https://my.zakupki.prom.ua/remote/dispatcher/state_purchase_view/8960848" TargetMode="External"/><Relationship Id="rId15" Type="http://schemas.openxmlformats.org/officeDocument/2006/relationships/hyperlink" Target="https://my.zakupki.prom.ua/remote/dispatcher/state_purchase_view/6152182" TargetMode="External"/><Relationship Id="rId10" Type="http://schemas.openxmlformats.org/officeDocument/2006/relationships/hyperlink" Target="https://my.zakupki.prom.ua/remote/dispatcher/state_purchase_view/5806595" TargetMode="External"/><Relationship Id="rId4" Type="http://schemas.openxmlformats.org/officeDocument/2006/relationships/hyperlink" Target="https://my.zakupki.prom.ua/remote/dispatcher/state_purchase_view/8961987" TargetMode="External"/><Relationship Id="rId9" Type="http://schemas.openxmlformats.org/officeDocument/2006/relationships/hyperlink" Target="https://my.zakupki.prom.ua/remote/dispatcher/state_purchase_view/7839039" TargetMode="External"/><Relationship Id="rId14" Type="http://schemas.openxmlformats.org/officeDocument/2006/relationships/hyperlink" Target="https://my.zakupki.prom.ua/remote/dispatcher/state_purchase_view/8621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"/>
  <sheetViews>
    <sheetView tabSelected="1" workbookViewId="0">
      <pane ySplit="2" topLeftCell="A3" activePane="bottomLeft" state="frozen"/>
      <selection pane="bottomLeft" activeCell="C22" sqref="C22"/>
    </sheetView>
  </sheetViews>
  <sheetFormatPr defaultColWidth="11.42578125" defaultRowHeight="15" x14ac:dyDescent="0.25"/>
  <cols>
    <col min="1" max="1" width="5"/>
    <col min="2" max="3" width="25"/>
    <col min="4" max="6" width="35"/>
    <col min="7" max="7" width="30"/>
    <col min="8" max="8" width="5"/>
    <col min="9" max="9" width="30"/>
    <col min="10" max="10" width="15"/>
    <col min="11" max="12" width="20"/>
    <col min="13" max="15" width="5"/>
    <col min="16" max="20" width="10"/>
    <col min="21" max="21" width="25"/>
    <col min="22" max="22" width="10"/>
    <col min="23" max="24" width="15"/>
    <col min="25" max="25" width="10"/>
    <col min="26" max="28" width="15"/>
    <col min="29" max="29" width="10"/>
    <col min="30" max="30" width="15"/>
    <col min="31" max="32" width="20"/>
    <col min="33" max="34" width="15"/>
    <col min="35" max="35" width="20"/>
    <col min="36" max="36" width="15"/>
    <col min="37" max="37" width="10"/>
    <col min="38" max="38" width="20"/>
    <col min="39" max="39" width="15"/>
    <col min="40" max="40" width="20"/>
    <col min="41" max="41" width="10"/>
    <col min="42" max="42" width="15"/>
    <col min="43" max="44" width="10"/>
    <col min="45" max="45" width="15"/>
    <col min="46" max="47" width="10"/>
    <col min="48" max="48" width="20"/>
    <col min="49" max="51" width="15"/>
    <col min="52" max="53" width="10"/>
    <col min="54" max="54" width="15"/>
    <col min="55" max="55" width="10"/>
    <col min="56" max="57" width="20"/>
  </cols>
  <sheetData>
    <row r="1" spans="1:57" ht="29.25" customHeight="1" thickBot="1" x14ac:dyDescent="0.45">
      <c r="A1" s="10" t="s">
        <v>156</v>
      </c>
    </row>
    <row r="2" spans="1:57" ht="153.75" x14ac:dyDescent="0.25">
      <c r="A2" s="1" t="s">
        <v>155</v>
      </c>
      <c r="B2" s="1" t="s">
        <v>56</v>
      </c>
      <c r="C2" s="1" t="s">
        <v>57</v>
      </c>
      <c r="D2" s="1" t="s">
        <v>139</v>
      </c>
      <c r="E2" s="1" t="s">
        <v>109</v>
      </c>
      <c r="F2" s="1" t="s">
        <v>80</v>
      </c>
      <c r="G2" s="1" t="s">
        <v>138</v>
      </c>
      <c r="H2" s="1" t="s">
        <v>73</v>
      </c>
      <c r="I2" s="1" t="s">
        <v>93</v>
      </c>
      <c r="J2" s="1" t="s">
        <v>54</v>
      </c>
      <c r="K2" s="1" t="s">
        <v>94</v>
      </c>
      <c r="L2" s="1" t="s">
        <v>95</v>
      </c>
      <c r="M2" s="1" t="s">
        <v>63</v>
      </c>
      <c r="N2" s="1" t="s">
        <v>64</v>
      </c>
      <c r="O2" s="1" t="s">
        <v>62</v>
      </c>
      <c r="P2" s="1" t="s">
        <v>68</v>
      </c>
      <c r="Q2" s="1" t="s">
        <v>71</v>
      </c>
      <c r="R2" s="1" t="s">
        <v>70</v>
      </c>
      <c r="S2" s="1" t="s">
        <v>111</v>
      </c>
      <c r="T2" s="1" t="s">
        <v>110</v>
      </c>
      <c r="U2" s="1" t="s">
        <v>66</v>
      </c>
      <c r="V2" s="1" t="s">
        <v>84</v>
      </c>
      <c r="W2" s="1" t="s">
        <v>96</v>
      </c>
      <c r="X2" s="1" t="s">
        <v>97</v>
      </c>
      <c r="Y2" s="1" t="s">
        <v>83</v>
      </c>
      <c r="Z2" s="1" t="s">
        <v>98</v>
      </c>
      <c r="AA2" s="1" t="s">
        <v>92</v>
      </c>
      <c r="AB2" s="1" t="s">
        <v>82</v>
      </c>
      <c r="AC2" s="1" t="s">
        <v>58</v>
      </c>
      <c r="AD2" s="1" t="s">
        <v>77</v>
      </c>
      <c r="AE2" s="1" t="s">
        <v>124</v>
      </c>
      <c r="AF2" s="1" t="s">
        <v>89</v>
      </c>
      <c r="AG2" s="1" t="s">
        <v>115</v>
      </c>
      <c r="AH2" s="1" t="s">
        <v>116</v>
      </c>
      <c r="AI2" s="1" t="s">
        <v>87</v>
      </c>
      <c r="AJ2" s="1" t="s">
        <v>125</v>
      </c>
      <c r="AK2" s="1" t="s">
        <v>1</v>
      </c>
      <c r="AL2" s="1" t="s">
        <v>142</v>
      </c>
      <c r="AM2" s="1" t="s">
        <v>55</v>
      </c>
      <c r="AN2" s="1" t="s">
        <v>76</v>
      </c>
      <c r="AO2" s="1" t="s">
        <v>81</v>
      </c>
      <c r="AP2" s="1" t="s">
        <v>125</v>
      </c>
      <c r="AQ2" s="1" t="s">
        <v>1</v>
      </c>
      <c r="AR2" s="1" t="s">
        <v>103</v>
      </c>
      <c r="AS2" s="1" t="s">
        <v>69</v>
      </c>
      <c r="AT2" s="1" t="s">
        <v>141</v>
      </c>
      <c r="AU2" s="1" t="s">
        <v>140</v>
      </c>
      <c r="AV2" s="1" t="s">
        <v>120</v>
      </c>
      <c r="AW2" s="1" t="s">
        <v>67</v>
      </c>
      <c r="AX2" s="1" t="s">
        <v>90</v>
      </c>
      <c r="AY2" s="1" t="s">
        <v>126</v>
      </c>
      <c r="AZ2" s="1" t="s">
        <v>123</v>
      </c>
      <c r="BA2" s="1" t="s">
        <v>122</v>
      </c>
      <c r="BB2" s="1" t="s">
        <v>72</v>
      </c>
      <c r="BC2" s="1" t="s">
        <v>121</v>
      </c>
      <c r="BD2" s="1" t="s">
        <v>114</v>
      </c>
      <c r="BE2" s="1" t="s">
        <v>86</v>
      </c>
    </row>
    <row r="3" spans="1:57" x14ac:dyDescent="0.25">
      <c r="A3" s="2">
        <v>1</v>
      </c>
      <c r="B3" s="3" t="str">
        <f>HYPERLINK("https://my.zakupki.prom.ua/remote/dispatcher/state_purchase_view/8961987", "UA-2018-11-20-001958-c")</f>
        <v>UA-2018-11-20-001958-c</v>
      </c>
      <c r="C3" s="3" t="s">
        <v>88</v>
      </c>
      <c r="D3" s="4" t="s">
        <v>105</v>
      </c>
      <c r="E3" s="4" t="s">
        <v>105</v>
      </c>
      <c r="F3" s="4" t="s">
        <v>44</v>
      </c>
      <c r="G3" s="4" t="s">
        <v>78</v>
      </c>
      <c r="H3" s="4" t="s">
        <v>135</v>
      </c>
      <c r="I3" s="4" t="s">
        <v>59</v>
      </c>
      <c r="J3" s="4" t="s">
        <v>39</v>
      </c>
      <c r="K3" s="4" t="s">
        <v>61</v>
      </c>
      <c r="L3" s="4" t="s">
        <v>61</v>
      </c>
      <c r="M3" s="4" t="s">
        <v>5</v>
      </c>
      <c r="N3" s="4" t="s">
        <v>5</v>
      </c>
      <c r="O3" s="4" t="s">
        <v>5</v>
      </c>
      <c r="P3" s="5">
        <v>43424</v>
      </c>
      <c r="Q3" s="4"/>
      <c r="R3" s="4"/>
      <c r="S3" s="4"/>
      <c r="T3" s="4"/>
      <c r="U3" s="4" t="s">
        <v>144</v>
      </c>
      <c r="V3" s="2">
        <v>1</v>
      </c>
      <c r="W3" s="6">
        <v>113542.61</v>
      </c>
      <c r="X3" s="4" t="s">
        <v>88</v>
      </c>
      <c r="Y3" s="2">
        <v>1</v>
      </c>
      <c r="Z3" s="6">
        <v>113542.61</v>
      </c>
      <c r="AA3" s="4" t="s">
        <v>152</v>
      </c>
      <c r="AB3" s="4" t="s">
        <v>148</v>
      </c>
      <c r="AC3" s="4" t="s">
        <v>53</v>
      </c>
      <c r="AD3" s="4" t="s">
        <v>91</v>
      </c>
      <c r="AE3" s="4" t="s">
        <v>65</v>
      </c>
      <c r="AF3" s="4" t="s">
        <v>91</v>
      </c>
      <c r="AG3" s="6">
        <v>113542.61</v>
      </c>
      <c r="AH3" s="6">
        <v>113542.61</v>
      </c>
      <c r="AI3" s="4"/>
      <c r="AJ3" s="4"/>
      <c r="AK3" s="4"/>
      <c r="AL3" s="4" t="s">
        <v>85</v>
      </c>
      <c r="AM3" s="4" t="s">
        <v>28</v>
      </c>
      <c r="AN3" s="4"/>
      <c r="AO3" s="4" t="s">
        <v>19</v>
      </c>
      <c r="AP3" s="4"/>
      <c r="AQ3" s="4"/>
      <c r="AR3" s="3"/>
      <c r="AS3" s="4"/>
      <c r="AT3" s="4"/>
      <c r="AU3" s="4"/>
      <c r="AV3" s="4" t="s">
        <v>145</v>
      </c>
      <c r="AW3" s="7">
        <v>43424.708231056145</v>
      </c>
      <c r="AX3" s="4" t="s">
        <v>29</v>
      </c>
      <c r="AY3" s="6">
        <v>113542.61</v>
      </c>
      <c r="AZ3" s="5">
        <v>43418</v>
      </c>
      <c r="BA3" s="5">
        <v>43465</v>
      </c>
      <c r="BB3" s="7">
        <v>43465</v>
      </c>
      <c r="BC3" s="4" t="s">
        <v>151</v>
      </c>
      <c r="BD3" s="4"/>
      <c r="BE3" s="4"/>
    </row>
    <row r="4" spans="1:57" x14ac:dyDescent="0.25">
      <c r="A4" s="2">
        <v>2</v>
      </c>
      <c r="B4" s="3" t="str">
        <f>HYPERLINK("https://my.zakupki.prom.ua/remote/dispatcher/state_purchase_view/8960848", "UA-2018-11-20-001748-c")</f>
        <v>UA-2018-11-20-001748-c</v>
      </c>
      <c r="C4" s="3" t="s">
        <v>88</v>
      </c>
      <c r="D4" s="4" t="s">
        <v>60</v>
      </c>
      <c r="E4" s="4" t="s">
        <v>60</v>
      </c>
      <c r="F4" s="4" t="s">
        <v>46</v>
      </c>
      <c r="G4" s="4" t="s">
        <v>78</v>
      </c>
      <c r="H4" s="4" t="s">
        <v>135</v>
      </c>
      <c r="I4" s="4" t="s">
        <v>59</v>
      </c>
      <c r="J4" s="4" t="s">
        <v>39</v>
      </c>
      <c r="K4" s="4" t="s">
        <v>61</v>
      </c>
      <c r="L4" s="4" t="s">
        <v>61</v>
      </c>
      <c r="M4" s="4" t="s">
        <v>5</v>
      </c>
      <c r="N4" s="4" t="s">
        <v>5</v>
      </c>
      <c r="O4" s="4" t="s">
        <v>5</v>
      </c>
      <c r="P4" s="5">
        <v>43424</v>
      </c>
      <c r="Q4" s="4"/>
      <c r="R4" s="4"/>
      <c r="S4" s="4"/>
      <c r="T4" s="4"/>
      <c r="U4" s="4" t="s">
        <v>144</v>
      </c>
      <c r="V4" s="2">
        <v>1</v>
      </c>
      <c r="W4" s="6">
        <v>186173.08</v>
      </c>
      <c r="X4" s="4" t="s">
        <v>88</v>
      </c>
      <c r="Y4" s="2">
        <v>1</v>
      </c>
      <c r="Z4" s="6">
        <v>186173.08</v>
      </c>
      <c r="AA4" s="4" t="s">
        <v>152</v>
      </c>
      <c r="AB4" s="4" t="s">
        <v>148</v>
      </c>
      <c r="AC4" s="4" t="s">
        <v>53</v>
      </c>
      <c r="AD4" s="4" t="s">
        <v>91</v>
      </c>
      <c r="AE4" s="4" t="s">
        <v>65</v>
      </c>
      <c r="AF4" s="4" t="s">
        <v>91</v>
      </c>
      <c r="AG4" s="6">
        <v>186173.08</v>
      </c>
      <c r="AH4" s="6">
        <v>186173.08</v>
      </c>
      <c r="AI4" s="4"/>
      <c r="AJ4" s="4"/>
      <c r="AK4" s="4"/>
      <c r="AL4" s="4" t="s">
        <v>128</v>
      </c>
      <c r="AM4" s="4" t="s">
        <v>37</v>
      </c>
      <c r="AN4" s="4"/>
      <c r="AO4" s="4" t="s">
        <v>13</v>
      </c>
      <c r="AP4" s="4"/>
      <c r="AQ4" s="4"/>
      <c r="AR4" s="3"/>
      <c r="AS4" s="4"/>
      <c r="AT4" s="4"/>
      <c r="AU4" s="4"/>
      <c r="AV4" s="4" t="s">
        <v>145</v>
      </c>
      <c r="AW4" s="7">
        <v>43424.60417086479</v>
      </c>
      <c r="AX4" s="4" t="s">
        <v>26</v>
      </c>
      <c r="AY4" s="6">
        <v>186173.08</v>
      </c>
      <c r="AZ4" s="5">
        <v>43419</v>
      </c>
      <c r="BA4" s="5">
        <v>43465</v>
      </c>
      <c r="BB4" s="7">
        <v>43465</v>
      </c>
      <c r="BC4" s="4" t="s">
        <v>151</v>
      </c>
      <c r="BD4" s="4"/>
      <c r="BE4" s="4"/>
    </row>
    <row r="5" spans="1:57" x14ac:dyDescent="0.25">
      <c r="A5" s="2">
        <v>3</v>
      </c>
      <c r="B5" s="3" t="str">
        <f>HYPERLINK("https://my.zakupki.prom.ua/remote/dispatcher/state_purchase_view/8752553", "UA-2018-11-02-001869-b")</f>
        <v>UA-2018-11-02-001869-b</v>
      </c>
      <c r="C5" s="3" t="s">
        <v>88</v>
      </c>
      <c r="D5" s="4" t="s">
        <v>107</v>
      </c>
      <c r="E5" s="4" t="s">
        <v>107</v>
      </c>
      <c r="F5" s="4" t="s">
        <v>44</v>
      </c>
      <c r="G5" s="4" t="s">
        <v>78</v>
      </c>
      <c r="H5" s="4" t="s">
        <v>135</v>
      </c>
      <c r="I5" s="4" t="s">
        <v>59</v>
      </c>
      <c r="J5" s="4" t="s">
        <v>39</v>
      </c>
      <c r="K5" s="4" t="s">
        <v>61</v>
      </c>
      <c r="L5" s="4" t="s">
        <v>61</v>
      </c>
      <c r="M5" s="4" t="s">
        <v>5</v>
      </c>
      <c r="N5" s="4" t="s">
        <v>5</v>
      </c>
      <c r="O5" s="4" t="s">
        <v>5</v>
      </c>
      <c r="P5" s="5">
        <v>43406</v>
      </c>
      <c r="Q5" s="4"/>
      <c r="R5" s="4"/>
      <c r="S5" s="4"/>
      <c r="T5" s="4"/>
      <c r="U5" s="4" t="s">
        <v>144</v>
      </c>
      <c r="V5" s="2">
        <v>1</v>
      </c>
      <c r="W5" s="6">
        <v>100230.9</v>
      </c>
      <c r="X5" s="4" t="s">
        <v>88</v>
      </c>
      <c r="Y5" s="2">
        <v>1</v>
      </c>
      <c r="Z5" s="6">
        <v>100230.9</v>
      </c>
      <c r="AA5" s="4" t="s">
        <v>152</v>
      </c>
      <c r="AB5" s="4" t="s">
        <v>148</v>
      </c>
      <c r="AC5" s="4" t="s">
        <v>53</v>
      </c>
      <c r="AD5" s="4" t="s">
        <v>135</v>
      </c>
      <c r="AE5" s="4" t="s">
        <v>65</v>
      </c>
      <c r="AF5" s="4" t="s">
        <v>91</v>
      </c>
      <c r="AG5" s="6">
        <v>100230.9</v>
      </c>
      <c r="AH5" s="6">
        <v>100230.9</v>
      </c>
      <c r="AI5" s="4"/>
      <c r="AJ5" s="4"/>
      <c r="AK5" s="4"/>
      <c r="AL5" s="4" t="s">
        <v>100</v>
      </c>
      <c r="AM5" s="4" t="s">
        <v>30</v>
      </c>
      <c r="AN5" s="4"/>
      <c r="AO5" s="4" t="s">
        <v>4</v>
      </c>
      <c r="AP5" s="4"/>
      <c r="AQ5" s="4"/>
      <c r="AR5" s="3"/>
      <c r="AS5" s="4"/>
      <c r="AT5" s="4"/>
      <c r="AU5" s="4"/>
      <c r="AV5" s="4" t="s">
        <v>145</v>
      </c>
      <c r="AW5" s="7">
        <v>43406.640779717418</v>
      </c>
      <c r="AX5" s="4" t="s">
        <v>48</v>
      </c>
      <c r="AY5" s="6">
        <v>100230.9</v>
      </c>
      <c r="AZ5" s="5">
        <v>43368</v>
      </c>
      <c r="BA5" s="5">
        <v>43465</v>
      </c>
      <c r="BB5" s="7">
        <v>43465</v>
      </c>
      <c r="BC5" s="4" t="s">
        <v>151</v>
      </c>
      <c r="BD5" s="4"/>
      <c r="BE5" s="4"/>
    </row>
    <row r="6" spans="1:57" x14ac:dyDescent="0.25">
      <c r="A6" s="2">
        <v>4</v>
      </c>
      <c r="B6" s="3" t="str">
        <f>HYPERLINK("https://my.zakupki.prom.ua/remote/dispatcher/state_purchase_view/8740311", "UA-2018-11-01-002760-b")</f>
        <v>UA-2018-11-01-002760-b</v>
      </c>
      <c r="C6" s="3" t="s">
        <v>88</v>
      </c>
      <c r="D6" s="4" t="s">
        <v>45</v>
      </c>
      <c r="E6" s="4" t="s">
        <v>108</v>
      </c>
      <c r="F6" s="4" t="s">
        <v>44</v>
      </c>
      <c r="G6" s="4" t="s">
        <v>78</v>
      </c>
      <c r="H6" s="4" t="s">
        <v>135</v>
      </c>
      <c r="I6" s="4" t="s">
        <v>59</v>
      </c>
      <c r="J6" s="4" t="s">
        <v>39</v>
      </c>
      <c r="K6" s="4" t="s">
        <v>61</v>
      </c>
      <c r="L6" s="4" t="s">
        <v>61</v>
      </c>
      <c r="M6" s="4" t="s">
        <v>5</v>
      </c>
      <c r="N6" s="4" t="s">
        <v>5</v>
      </c>
      <c r="O6" s="4" t="s">
        <v>5</v>
      </c>
      <c r="P6" s="5">
        <v>43405</v>
      </c>
      <c r="Q6" s="4"/>
      <c r="R6" s="4"/>
      <c r="S6" s="4"/>
      <c r="T6" s="4"/>
      <c r="U6" s="4" t="s">
        <v>144</v>
      </c>
      <c r="V6" s="2">
        <v>1</v>
      </c>
      <c r="W6" s="6">
        <v>60050.99</v>
      </c>
      <c r="X6" s="4" t="s">
        <v>88</v>
      </c>
      <c r="Y6" s="2">
        <v>1</v>
      </c>
      <c r="Z6" s="6">
        <v>60050.99</v>
      </c>
      <c r="AA6" s="4" t="s">
        <v>149</v>
      </c>
      <c r="AB6" s="4" t="s">
        <v>148</v>
      </c>
      <c r="AC6" s="4" t="s">
        <v>53</v>
      </c>
      <c r="AD6" s="4" t="s">
        <v>135</v>
      </c>
      <c r="AE6" s="4" t="s">
        <v>65</v>
      </c>
      <c r="AF6" s="4" t="s">
        <v>91</v>
      </c>
      <c r="AG6" s="6">
        <v>60050.99</v>
      </c>
      <c r="AH6" s="6">
        <v>60050.99</v>
      </c>
      <c r="AI6" s="4"/>
      <c r="AJ6" s="4"/>
      <c r="AK6" s="4"/>
      <c r="AL6" s="4" t="s">
        <v>131</v>
      </c>
      <c r="AM6" s="4" t="s">
        <v>38</v>
      </c>
      <c r="AN6" s="4"/>
      <c r="AO6" s="4" t="s">
        <v>9</v>
      </c>
      <c r="AP6" s="4"/>
      <c r="AQ6" s="4"/>
      <c r="AR6" s="3"/>
      <c r="AS6" s="4"/>
      <c r="AT6" s="4"/>
      <c r="AU6" s="4"/>
      <c r="AV6" s="4" t="s">
        <v>145</v>
      </c>
      <c r="AW6" s="7">
        <v>43406.607465285138</v>
      </c>
      <c r="AX6" s="4" t="s">
        <v>21</v>
      </c>
      <c r="AY6" s="6">
        <v>60050.99</v>
      </c>
      <c r="AZ6" s="5">
        <v>43405</v>
      </c>
      <c r="BA6" s="5">
        <v>43406</v>
      </c>
      <c r="BB6" s="7">
        <v>43465</v>
      </c>
      <c r="BC6" s="4" t="s">
        <v>151</v>
      </c>
      <c r="BD6" s="4"/>
      <c r="BE6" s="4"/>
    </row>
    <row r="7" spans="1:57" x14ac:dyDescent="0.25">
      <c r="A7" s="2">
        <v>5</v>
      </c>
      <c r="B7" s="3" t="str">
        <f>HYPERLINK("https://my.zakupki.prom.ua/remote/dispatcher/state_purchase_view/8624715", "UA-2018-10-23-001135-b")</f>
        <v>UA-2018-10-23-001135-b</v>
      </c>
      <c r="C7" s="3" t="s">
        <v>88</v>
      </c>
      <c r="D7" s="4" t="s">
        <v>136</v>
      </c>
      <c r="E7" s="4" t="s">
        <v>136</v>
      </c>
      <c r="F7" s="4" t="s">
        <v>47</v>
      </c>
      <c r="G7" s="4" t="s">
        <v>78</v>
      </c>
      <c r="H7" s="4" t="s">
        <v>135</v>
      </c>
      <c r="I7" s="4" t="s">
        <v>59</v>
      </c>
      <c r="J7" s="4" t="s">
        <v>39</v>
      </c>
      <c r="K7" s="4" t="s">
        <v>61</v>
      </c>
      <c r="L7" s="4" t="s">
        <v>61</v>
      </c>
      <c r="M7" s="4" t="s">
        <v>5</v>
      </c>
      <c r="N7" s="4" t="s">
        <v>5</v>
      </c>
      <c r="O7" s="4" t="s">
        <v>5</v>
      </c>
      <c r="P7" s="5">
        <v>43396</v>
      </c>
      <c r="Q7" s="4"/>
      <c r="R7" s="4"/>
      <c r="S7" s="4"/>
      <c r="T7" s="4"/>
      <c r="U7" s="4" t="s">
        <v>144</v>
      </c>
      <c r="V7" s="2">
        <v>1</v>
      </c>
      <c r="W7" s="6">
        <v>1520</v>
      </c>
      <c r="X7" s="4" t="s">
        <v>88</v>
      </c>
      <c r="Y7" s="2">
        <v>3</v>
      </c>
      <c r="Z7" s="6">
        <v>506.67</v>
      </c>
      <c r="AA7" s="4" t="s">
        <v>154</v>
      </c>
      <c r="AB7" s="4" t="s">
        <v>148</v>
      </c>
      <c r="AC7" s="4" t="s">
        <v>53</v>
      </c>
      <c r="AD7" s="4" t="s">
        <v>135</v>
      </c>
      <c r="AE7" s="4" t="s">
        <v>65</v>
      </c>
      <c r="AF7" s="4" t="s">
        <v>91</v>
      </c>
      <c r="AG7" s="6">
        <v>1520</v>
      </c>
      <c r="AH7" s="6">
        <v>506.66666666666669</v>
      </c>
      <c r="AI7" s="4"/>
      <c r="AJ7" s="4"/>
      <c r="AK7" s="4"/>
      <c r="AL7" s="4" t="s">
        <v>132</v>
      </c>
      <c r="AM7" s="4" t="s">
        <v>31</v>
      </c>
      <c r="AN7" s="4"/>
      <c r="AO7" s="4" t="s">
        <v>6</v>
      </c>
      <c r="AP7" s="4"/>
      <c r="AQ7" s="4"/>
      <c r="AR7" s="3"/>
      <c r="AS7" s="4"/>
      <c r="AT7" s="4"/>
      <c r="AU7" s="4"/>
      <c r="AV7" s="4" t="s">
        <v>145</v>
      </c>
      <c r="AW7" s="7">
        <v>43396.517141284043</v>
      </c>
      <c r="AX7" s="4" t="s">
        <v>22</v>
      </c>
      <c r="AY7" s="6">
        <v>1520</v>
      </c>
      <c r="AZ7" s="5">
        <v>43396</v>
      </c>
      <c r="BA7" s="5">
        <v>43465</v>
      </c>
      <c r="BB7" s="7">
        <v>43465</v>
      </c>
      <c r="BC7" s="4" t="s">
        <v>151</v>
      </c>
      <c r="BD7" s="4"/>
      <c r="BE7" s="4"/>
    </row>
    <row r="8" spans="1:57" x14ac:dyDescent="0.25">
      <c r="A8" s="2">
        <v>6</v>
      </c>
      <c r="B8" s="3" t="str">
        <f>HYPERLINK("https://my.zakupki.prom.ua/remote/dispatcher/state_purchase_view/8622868", "UA-2018-10-23-000780-b")</f>
        <v>UA-2018-10-23-000780-b</v>
      </c>
      <c r="C8" s="3" t="s">
        <v>88</v>
      </c>
      <c r="D8" s="4" t="s">
        <v>153</v>
      </c>
      <c r="E8" s="4" t="s">
        <v>153</v>
      </c>
      <c r="F8" s="4" t="s">
        <v>50</v>
      </c>
      <c r="G8" s="4" t="s">
        <v>78</v>
      </c>
      <c r="H8" s="4" t="s">
        <v>135</v>
      </c>
      <c r="I8" s="4" t="s">
        <v>59</v>
      </c>
      <c r="J8" s="4" t="s">
        <v>39</v>
      </c>
      <c r="K8" s="4" t="s">
        <v>61</v>
      </c>
      <c r="L8" s="4" t="s">
        <v>61</v>
      </c>
      <c r="M8" s="4" t="s">
        <v>5</v>
      </c>
      <c r="N8" s="4" t="s">
        <v>5</v>
      </c>
      <c r="O8" s="4" t="s">
        <v>5</v>
      </c>
      <c r="P8" s="5">
        <v>43396</v>
      </c>
      <c r="Q8" s="4"/>
      <c r="R8" s="4"/>
      <c r="S8" s="4"/>
      <c r="T8" s="4"/>
      <c r="U8" s="4" t="s">
        <v>144</v>
      </c>
      <c r="V8" s="2">
        <v>1</v>
      </c>
      <c r="W8" s="6">
        <v>39354</v>
      </c>
      <c r="X8" s="4" t="s">
        <v>88</v>
      </c>
      <c r="Y8" s="2">
        <v>1</v>
      </c>
      <c r="Z8" s="6">
        <v>39354</v>
      </c>
      <c r="AA8" s="4" t="s">
        <v>152</v>
      </c>
      <c r="AB8" s="4" t="s">
        <v>148</v>
      </c>
      <c r="AC8" s="4" t="s">
        <v>53</v>
      </c>
      <c r="AD8" s="4" t="s">
        <v>135</v>
      </c>
      <c r="AE8" s="4" t="s">
        <v>65</v>
      </c>
      <c r="AF8" s="4" t="s">
        <v>91</v>
      </c>
      <c r="AG8" s="6">
        <v>39354</v>
      </c>
      <c r="AH8" s="6">
        <v>39354</v>
      </c>
      <c r="AI8" s="4"/>
      <c r="AJ8" s="4"/>
      <c r="AK8" s="4"/>
      <c r="AL8" s="4" t="s">
        <v>129</v>
      </c>
      <c r="AM8" s="4" t="s">
        <v>34</v>
      </c>
      <c r="AN8" s="4"/>
      <c r="AO8" s="4" t="s">
        <v>7</v>
      </c>
      <c r="AP8" s="4"/>
      <c r="AQ8" s="4"/>
      <c r="AR8" s="3"/>
      <c r="AS8" s="4"/>
      <c r="AT8" s="4"/>
      <c r="AU8" s="4"/>
      <c r="AV8" s="4" t="s">
        <v>145</v>
      </c>
      <c r="AW8" s="7">
        <v>43396.463227914559</v>
      </c>
      <c r="AX8" s="4" t="s">
        <v>51</v>
      </c>
      <c r="AY8" s="6">
        <v>39354</v>
      </c>
      <c r="AZ8" s="5">
        <v>43396</v>
      </c>
      <c r="BA8" s="5">
        <v>43465</v>
      </c>
      <c r="BB8" s="7">
        <v>43465</v>
      </c>
      <c r="BC8" s="4" t="s">
        <v>151</v>
      </c>
      <c r="BD8" s="4"/>
      <c r="BE8" s="4"/>
    </row>
    <row r="9" spans="1:57" x14ac:dyDescent="0.25">
      <c r="A9" s="2">
        <v>7</v>
      </c>
      <c r="B9" s="3" t="str">
        <f>HYPERLINK("https://my.zakupki.prom.ua/remote/dispatcher/state_purchase_view/8621635", "UA-2018-10-23-000488-b")</f>
        <v>UA-2018-10-23-000488-b</v>
      </c>
      <c r="C9" s="3" t="s">
        <v>88</v>
      </c>
      <c r="D9" s="4" t="s">
        <v>143</v>
      </c>
      <c r="E9" s="4" t="s">
        <v>143</v>
      </c>
      <c r="F9" s="4" t="s">
        <v>52</v>
      </c>
      <c r="G9" s="4" t="s">
        <v>78</v>
      </c>
      <c r="H9" s="4" t="s">
        <v>135</v>
      </c>
      <c r="I9" s="4" t="s">
        <v>59</v>
      </c>
      <c r="J9" s="4" t="s">
        <v>39</v>
      </c>
      <c r="K9" s="4" t="s">
        <v>61</v>
      </c>
      <c r="L9" s="4" t="s">
        <v>61</v>
      </c>
      <c r="M9" s="4" t="s">
        <v>5</v>
      </c>
      <c r="N9" s="4" t="s">
        <v>5</v>
      </c>
      <c r="O9" s="4" t="s">
        <v>5</v>
      </c>
      <c r="P9" s="5">
        <v>43396</v>
      </c>
      <c r="Q9" s="4"/>
      <c r="R9" s="4"/>
      <c r="S9" s="4"/>
      <c r="T9" s="4"/>
      <c r="U9" s="4" t="s">
        <v>144</v>
      </c>
      <c r="V9" s="2">
        <v>1</v>
      </c>
      <c r="W9" s="6">
        <v>3394.8</v>
      </c>
      <c r="X9" s="4" t="s">
        <v>88</v>
      </c>
      <c r="Y9" s="2">
        <v>1</v>
      </c>
      <c r="Z9" s="6">
        <v>3394.8</v>
      </c>
      <c r="AA9" s="4" t="s">
        <v>152</v>
      </c>
      <c r="AB9" s="4" t="s">
        <v>148</v>
      </c>
      <c r="AC9" s="4" t="s">
        <v>53</v>
      </c>
      <c r="AD9" s="4" t="s">
        <v>135</v>
      </c>
      <c r="AE9" s="4" t="s">
        <v>65</v>
      </c>
      <c r="AF9" s="4" t="s">
        <v>91</v>
      </c>
      <c r="AG9" s="6">
        <v>3394.8</v>
      </c>
      <c r="AH9" s="6">
        <v>3394.8</v>
      </c>
      <c r="AI9" s="4"/>
      <c r="AJ9" s="4"/>
      <c r="AK9" s="4"/>
      <c r="AL9" s="4" t="s">
        <v>133</v>
      </c>
      <c r="AM9" s="4" t="s">
        <v>32</v>
      </c>
      <c r="AN9" s="4"/>
      <c r="AO9" s="4" t="s">
        <v>12</v>
      </c>
      <c r="AP9" s="4"/>
      <c r="AQ9" s="4"/>
      <c r="AR9" s="3"/>
      <c r="AS9" s="4"/>
      <c r="AT9" s="4"/>
      <c r="AU9" s="4"/>
      <c r="AV9" s="4" t="s">
        <v>145</v>
      </c>
      <c r="AW9" s="7">
        <v>43396.43360313325</v>
      </c>
      <c r="AX9" s="4" t="s">
        <v>25</v>
      </c>
      <c r="AY9" s="6">
        <v>3394.8</v>
      </c>
      <c r="AZ9" s="5">
        <v>43396</v>
      </c>
      <c r="BA9" s="5">
        <v>43465</v>
      </c>
      <c r="BB9" s="7">
        <v>43465</v>
      </c>
      <c r="BC9" s="4" t="s">
        <v>151</v>
      </c>
      <c r="BD9" s="4"/>
      <c r="BE9" s="4"/>
    </row>
    <row r="10" spans="1:57" x14ac:dyDescent="0.25">
      <c r="A10" s="2">
        <v>8</v>
      </c>
      <c r="B10" s="3" t="str">
        <f>HYPERLINK("https://my.zakupki.prom.ua/remote/dispatcher/state_purchase_view/7839331", "UA-2018-07-27-001290-b")</f>
        <v>UA-2018-07-27-001290-b</v>
      </c>
      <c r="C10" s="3" t="s">
        <v>88</v>
      </c>
      <c r="D10" s="4" t="s">
        <v>137</v>
      </c>
      <c r="E10" s="4" t="s">
        <v>137</v>
      </c>
      <c r="F10" s="4" t="s">
        <v>50</v>
      </c>
      <c r="G10" s="4" t="s">
        <v>78</v>
      </c>
      <c r="H10" s="4" t="s">
        <v>135</v>
      </c>
      <c r="I10" s="4" t="s">
        <v>59</v>
      </c>
      <c r="J10" s="4" t="s">
        <v>39</v>
      </c>
      <c r="K10" s="4" t="s">
        <v>61</v>
      </c>
      <c r="L10" s="4" t="s">
        <v>61</v>
      </c>
      <c r="M10" s="4" t="s">
        <v>5</v>
      </c>
      <c r="N10" s="4" t="s">
        <v>5</v>
      </c>
      <c r="O10" s="4" t="s">
        <v>5</v>
      </c>
      <c r="P10" s="5">
        <v>43308</v>
      </c>
      <c r="Q10" s="4"/>
      <c r="R10" s="4"/>
      <c r="S10" s="4"/>
      <c r="T10" s="4"/>
      <c r="U10" s="4" t="s">
        <v>144</v>
      </c>
      <c r="V10" s="2">
        <v>1</v>
      </c>
      <c r="W10" s="6">
        <v>17385.64</v>
      </c>
      <c r="X10" s="4" t="s">
        <v>88</v>
      </c>
      <c r="Y10" s="2">
        <v>1</v>
      </c>
      <c r="Z10" s="6">
        <v>17385.64</v>
      </c>
      <c r="AA10" s="4" t="s">
        <v>150</v>
      </c>
      <c r="AB10" s="4" t="s">
        <v>148</v>
      </c>
      <c r="AC10" s="4" t="s">
        <v>53</v>
      </c>
      <c r="AD10" s="4" t="s">
        <v>135</v>
      </c>
      <c r="AE10" s="4" t="s">
        <v>65</v>
      </c>
      <c r="AF10" s="4" t="s">
        <v>91</v>
      </c>
      <c r="AG10" s="6">
        <v>17385.64</v>
      </c>
      <c r="AH10" s="6">
        <v>17385.64</v>
      </c>
      <c r="AI10" s="4"/>
      <c r="AJ10" s="4"/>
      <c r="AK10" s="4"/>
      <c r="AL10" s="4" t="s">
        <v>129</v>
      </c>
      <c r="AM10" s="4" t="s">
        <v>34</v>
      </c>
      <c r="AN10" s="4"/>
      <c r="AO10" s="4" t="s">
        <v>12</v>
      </c>
      <c r="AP10" s="4"/>
      <c r="AQ10" s="4"/>
      <c r="AR10" s="3"/>
      <c r="AS10" s="4"/>
      <c r="AT10" s="4"/>
      <c r="AU10" s="4"/>
      <c r="AV10" s="4" t="s">
        <v>145</v>
      </c>
      <c r="AW10" s="7">
        <v>43308.649804659064</v>
      </c>
      <c r="AX10" s="4" t="s">
        <v>33</v>
      </c>
      <c r="AY10" s="6">
        <v>17385.64</v>
      </c>
      <c r="AZ10" s="5">
        <v>43272</v>
      </c>
      <c r="BA10" s="5">
        <v>43465</v>
      </c>
      <c r="BB10" s="7">
        <v>43465</v>
      </c>
      <c r="BC10" s="4" t="s">
        <v>151</v>
      </c>
      <c r="BD10" s="4"/>
      <c r="BE10" s="4"/>
    </row>
    <row r="11" spans="1:57" x14ac:dyDescent="0.25">
      <c r="A11" s="2">
        <v>9</v>
      </c>
      <c r="B11" s="3" t="str">
        <f>HYPERLINK("https://my.zakupki.prom.ua/remote/dispatcher/state_purchase_view/7839039", "UA-2018-07-27-001232-b")</f>
        <v>UA-2018-07-27-001232-b</v>
      </c>
      <c r="C11" s="3" t="s">
        <v>88</v>
      </c>
      <c r="D11" s="4" t="s">
        <v>0</v>
      </c>
      <c r="E11" s="4" t="s">
        <v>0</v>
      </c>
      <c r="F11" s="4" t="s">
        <v>46</v>
      </c>
      <c r="G11" s="4" t="s">
        <v>78</v>
      </c>
      <c r="H11" s="4" t="s">
        <v>135</v>
      </c>
      <c r="I11" s="4" t="s">
        <v>59</v>
      </c>
      <c r="J11" s="4" t="s">
        <v>39</v>
      </c>
      <c r="K11" s="4" t="s">
        <v>61</v>
      </c>
      <c r="L11" s="4" t="s">
        <v>61</v>
      </c>
      <c r="M11" s="4" t="s">
        <v>5</v>
      </c>
      <c r="N11" s="4" t="s">
        <v>5</v>
      </c>
      <c r="O11" s="4" t="s">
        <v>5</v>
      </c>
      <c r="P11" s="5">
        <v>43308</v>
      </c>
      <c r="Q11" s="4"/>
      <c r="R11" s="4"/>
      <c r="S11" s="4"/>
      <c r="T11" s="4"/>
      <c r="U11" s="4" t="s">
        <v>144</v>
      </c>
      <c r="V11" s="2">
        <v>1</v>
      </c>
      <c r="W11" s="6">
        <v>1696.8</v>
      </c>
      <c r="X11" s="4" t="s">
        <v>88</v>
      </c>
      <c r="Y11" s="2">
        <v>1</v>
      </c>
      <c r="Z11" s="6">
        <v>1696.8</v>
      </c>
      <c r="AA11" s="4" t="s">
        <v>149</v>
      </c>
      <c r="AB11" s="4" t="s">
        <v>148</v>
      </c>
      <c r="AC11" s="4" t="s">
        <v>53</v>
      </c>
      <c r="AD11" s="4" t="s">
        <v>135</v>
      </c>
      <c r="AE11" s="4" t="s">
        <v>65</v>
      </c>
      <c r="AF11" s="4" t="s">
        <v>91</v>
      </c>
      <c r="AG11" s="6">
        <v>1696.8</v>
      </c>
      <c r="AH11" s="6">
        <v>1696.8</v>
      </c>
      <c r="AI11" s="4"/>
      <c r="AJ11" s="4"/>
      <c r="AK11" s="4"/>
      <c r="AL11" s="4" t="s">
        <v>133</v>
      </c>
      <c r="AM11" s="4" t="s">
        <v>32</v>
      </c>
      <c r="AN11" s="4"/>
      <c r="AO11" s="4" t="s">
        <v>12</v>
      </c>
      <c r="AP11" s="4"/>
      <c r="AQ11" s="4"/>
      <c r="AR11" s="3"/>
      <c r="AS11" s="4"/>
      <c r="AT11" s="4"/>
      <c r="AU11" s="4"/>
      <c r="AV11" s="4" t="s">
        <v>145</v>
      </c>
      <c r="AW11" s="7">
        <v>43308.627508823811</v>
      </c>
      <c r="AX11" s="4" t="s">
        <v>23</v>
      </c>
      <c r="AY11" s="6">
        <v>1696.8</v>
      </c>
      <c r="AZ11" s="5">
        <v>43272</v>
      </c>
      <c r="BA11" s="5">
        <v>43465</v>
      </c>
      <c r="BB11" s="7">
        <v>43465</v>
      </c>
      <c r="BC11" s="4" t="s">
        <v>151</v>
      </c>
      <c r="BD11" s="4"/>
      <c r="BE11" s="4" t="s">
        <v>79</v>
      </c>
    </row>
    <row r="12" spans="1:57" x14ac:dyDescent="0.25">
      <c r="A12" s="2">
        <v>10</v>
      </c>
      <c r="B12" s="3" t="str">
        <f>HYPERLINK("https://my.zakupki.prom.ua/remote/dispatcher/state_purchase_view/7566339", "UA-2018-06-26-000799-a")</f>
        <v>UA-2018-06-26-000799-a</v>
      </c>
      <c r="C12" s="3" t="s">
        <v>88</v>
      </c>
      <c r="D12" s="4" t="s">
        <v>117</v>
      </c>
      <c r="E12" s="4" t="s">
        <v>117</v>
      </c>
      <c r="F12" s="4" t="s">
        <v>46</v>
      </c>
      <c r="G12" s="4" t="s">
        <v>78</v>
      </c>
      <c r="H12" s="4" t="s">
        <v>135</v>
      </c>
      <c r="I12" s="4" t="s">
        <v>59</v>
      </c>
      <c r="J12" s="4" t="s">
        <v>39</v>
      </c>
      <c r="K12" s="4" t="s">
        <v>61</v>
      </c>
      <c r="L12" s="4" t="s">
        <v>61</v>
      </c>
      <c r="M12" s="4" t="s">
        <v>5</v>
      </c>
      <c r="N12" s="4" t="s">
        <v>5</v>
      </c>
      <c r="O12" s="4" t="s">
        <v>5</v>
      </c>
      <c r="P12" s="5">
        <v>43277</v>
      </c>
      <c r="Q12" s="4"/>
      <c r="R12" s="4"/>
      <c r="S12" s="4"/>
      <c r="T12" s="4"/>
      <c r="U12" s="4" t="s">
        <v>144</v>
      </c>
      <c r="V12" s="2">
        <v>1</v>
      </c>
      <c r="W12" s="6">
        <v>1177957.07</v>
      </c>
      <c r="X12" s="4" t="s">
        <v>88</v>
      </c>
      <c r="Y12" s="2">
        <v>1</v>
      </c>
      <c r="Z12" s="6">
        <v>1177957.07</v>
      </c>
      <c r="AA12" s="4" t="s">
        <v>152</v>
      </c>
      <c r="AB12" s="4" t="s">
        <v>148</v>
      </c>
      <c r="AC12" s="4" t="s">
        <v>53</v>
      </c>
      <c r="AD12" s="4" t="s">
        <v>135</v>
      </c>
      <c r="AE12" s="4" t="s">
        <v>65</v>
      </c>
      <c r="AF12" s="4" t="s">
        <v>91</v>
      </c>
      <c r="AG12" s="6">
        <v>1177957.07</v>
      </c>
      <c r="AH12" s="6">
        <v>1177957.07</v>
      </c>
      <c r="AI12" s="4"/>
      <c r="AJ12" s="4"/>
      <c r="AK12" s="4"/>
      <c r="AL12" s="4" t="s">
        <v>133</v>
      </c>
      <c r="AM12" s="4" t="s">
        <v>32</v>
      </c>
      <c r="AN12" s="4"/>
      <c r="AO12" s="4" t="s">
        <v>2</v>
      </c>
      <c r="AP12" s="4"/>
      <c r="AQ12" s="4"/>
      <c r="AR12" s="3"/>
      <c r="AS12" s="4"/>
      <c r="AT12" s="4"/>
      <c r="AU12" s="4"/>
      <c r="AV12" s="4" t="s">
        <v>145</v>
      </c>
      <c r="AW12" s="7">
        <v>43277.507378678296</v>
      </c>
      <c r="AX12" s="4" t="s">
        <v>24</v>
      </c>
      <c r="AY12" s="6">
        <v>1177957.07</v>
      </c>
      <c r="AZ12" s="5">
        <v>43272</v>
      </c>
      <c r="BA12" s="5">
        <v>43465</v>
      </c>
      <c r="BB12" s="7">
        <v>43465</v>
      </c>
      <c r="BC12" s="4" t="s">
        <v>151</v>
      </c>
      <c r="BD12" s="4"/>
      <c r="BE12" s="4"/>
    </row>
    <row r="13" spans="1:57" x14ac:dyDescent="0.25">
      <c r="A13" s="2">
        <v>11</v>
      </c>
      <c r="B13" s="3" t="str">
        <f>HYPERLINK("https://my.zakupki.prom.ua/remote/dispatcher/state_purchase_view/6629241", "UA-2018-03-23-002471-b")</f>
        <v>UA-2018-03-23-002471-b</v>
      </c>
      <c r="C13" s="3" t="s">
        <v>88</v>
      </c>
      <c r="D13" s="4" t="s">
        <v>112</v>
      </c>
      <c r="E13" s="4" t="s">
        <v>112</v>
      </c>
      <c r="F13" s="4" t="s">
        <v>16</v>
      </c>
      <c r="G13" s="4" t="s">
        <v>78</v>
      </c>
      <c r="H13" s="4" t="s">
        <v>135</v>
      </c>
      <c r="I13" s="4" t="s">
        <v>59</v>
      </c>
      <c r="J13" s="4" t="s">
        <v>39</v>
      </c>
      <c r="K13" s="4" t="s">
        <v>61</v>
      </c>
      <c r="L13" s="4" t="s">
        <v>61</v>
      </c>
      <c r="M13" s="4" t="s">
        <v>5</v>
      </c>
      <c r="N13" s="4" t="s">
        <v>5</v>
      </c>
      <c r="O13" s="4" t="s">
        <v>5</v>
      </c>
      <c r="P13" s="5">
        <v>43182</v>
      </c>
      <c r="Q13" s="4"/>
      <c r="R13" s="4"/>
      <c r="S13" s="4"/>
      <c r="T13" s="4"/>
      <c r="U13" s="4" t="s">
        <v>144</v>
      </c>
      <c r="V13" s="2">
        <v>1</v>
      </c>
      <c r="W13" s="6">
        <v>77000</v>
      </c>
      <c r="X13" s="4" t="s">
        <v>88</v>
      </c>
      <c r="Y13" s="2">
        <v>7075</v>
      </c>
      <c r="Z13" s="6">
        <v>10.88</v>
      </c>
      <c r="AA13" s="4" t="s">
        <v>147</v>
      </c>
      <c r="AB13" s="4" t="s">
        <v>148</v>
      </c>
      <c r="AC13" s="4" t="s">
        <v>53</v>
      </c>
      <c r="AD13" s="4" t="s">
        <v>135</v>
      </c>
      <c r="AE13" s="4" t="s">
        <v>65</v>
      </c>
      <c r="AF13" s="4" t="s">
        <v>91</v>
      </c>
      <c r="AG13" s="6">
        <v>77000</v>
      </c>
      <c r="AH13" s="6">
        <v>10.883392226148409</v>
      </c>
      <c r="AI13" s="4"/>
      <c r="AJ13" s="4"/>
      <c r="AK13" s="4"/>
      <c r="AL13" s="4" t="s">
        <v>130</v>
      </c>
      <c r="AM13" s="4" t="s">
        <v>35</v>
      </c>
      <c r="AN13" s="4"/>
      <c r="AO13" s="4" t="s">
        <v>3</v>
      </c>
      <c r="AP13" s="4"/>
      <c r="AQ13" s="4"/>
      <c r="AR13" s="3"/>
      <c r="AS13" s="4"/>
      <c r="AT13" s="4"/>
      <c r="AU13" s="4"/>
      <c r="AV13" s="4" t="s">
        <v>145</v>
      </c>
      <c r="AW13" s="7">
        <v>43182.677992819365</v>
      </c>
      <c r="AX13" s="4" t="s">
        <v>41</v>
      </c>
      <c r="AY13" s="6">
        <v>77000</v>
      </c>
      <c r="AZ13" s="5">
        <v>43160</v>
      </c>
      <c r="BA13" s="5">
        <v>43220</v>
      </c>
      <c r="BB13" s="7">
        <v>43220</v>
      </c>
      <c r="BC13" s="4" t="s">
        <v>151</v>
      </c>
      <c r="BD13" s="4"/>
      <c r="BE13" s="4"/>
    </row>
    <row r="14" spans="1:57" x14ac:dyDescent="0.25">
      <c r="A14" s="2">
        <v>12</v>
      </c>
      <c r="B14" s="3" t="str">
        <f>HYPERLINK("https://my.zakupki.prom.ua/remote/dispatcher/state_purchase_view/6152182", "UA-2018-02-13-001805-b")</f>
        <v>UA-2018-02-13-001805-b</v>
      </c>
      <c r="C14" s="3" t="s">
        <v>88</v>
      </c>
      <c r="D14" s="4" t="s">
        <v>106</v>
      </c>
      <c r="E14" s="4" t="s">
        <v>106</v>
      </c>
      <c r="F14" s="4" t="s">
        <v>44</v>
      </c>
      <c r="G14" s="4" t="s">
        <v>78</v>
      </c>
      <c r="H14" s="4" t="s">
        <v>135</v>
      </c>
      <c r="I14" s="4" t="s">
        <v>59</v>
      </c>
      <c r="J14" s="4" t="s">
        <v>39</v>
      </c>
      <c r="K14" s="4" t="s">
        <v>61</v>
      </c>
      <c r="L14" s="4" t="s">
        <v>61</v>
      </c>
      <c r="M14" s="4" t="s">
        <v>5</v>
      </c>
      <c r="N14" s="4" t="s">
        <v>5</v>
      </c>
      <c r="O14" s="4" t="s">
        <v>5</v>
      </c>
      <c r="P14" s="5">
        <v>43144</v>
      </c>
      <c r="Q14" s="4"/>
      <c r="R14" s="4"/>
      <c r="S14" s="4"/>
      <c r="T14" s="4"/>
      <c r="U14" s="4" t="s">
        <v>144</v>
      </c>
      <c r="V14" s="2">
        <v>1</v>
      </c>
      <c r="W14" s="6">
        <v>74201.289999999994</v>
      </c>
      <c r="X14" s="4" t="s">
        <v>88</v>
      </c>
      <c r="Y14" s="2">
        <v>1</v>
      </c>
      <c r="Z14" s="6">
        <v>74201.289999999994</v>
      </c>
      <c r="AA14" s="4" t="s">
        <v>154</v>
      </c>
      <c r="AB14" s="4" t="s">
        <v>148</v>
      </c>
      <c r="AC14" s="4" t="s">
        <v>53</v>
      </c>
      <c r="AD14" s="4" t="s">
        <v>135</v>
      </c>
      <c r="AE14" s="4" t="s">
        <v>65</v>
      </c>
      <c r="AF14" s="4" t="s">
        <v>91</v>
      </c>
      <c r="AG14" s="6">
        <v>74201.210000000006</v>
      </c>
      <c r="AH14" s="6">
        <v>74201.210000000006</v>
      </c>
      <c r="AI14" s="4"/>
      <c r="AJ14" s="6">
        <v>7.9999999987194315E-2</v>
      </c>
      <c r="AK14" s="6">
        <v>1.0781483716414408E-6</v>
      </c>
      <c r="AL14" s="4" t="s">
        <v>134</v>
      </c>
      <c r="AM14" s="4" t="s">
        <v>36</v>
      </c>
      <c r="AN14" s="4"/>
      <c r="AO14" s="4" t="s">
        <v>10</v>
      </c>
      <c r="AP14" s="6">
        <v>7.9999999987194315E-2</v>
      </c>
      <c r="AQ14" s="6">
        <v>1.0781483716414408E-6</v>
      </c>
      <c r="AR14" s="3"/>
      <c r="AS14" s="4"/>
      <c r="AT14" s="4"/>
      <c r="AU14" s="4"/>
      <c r="AV14" s="4" t="s">
        <v>145</v>
      </c>
      <c r="AW14" s="7">
        <v>43147.441437054003</v>
      </c>
      <c r="AX14" s="4" t="s">
        <v>20</v>
      </c>
      <c r="AY14" s="6">
        <v>74201.210000000006</v>
      </c>
      <c r="AZ14" s="5">
        <v>43144</v>
      </c>
      <c r="BA14" s="5">
        <v>43465</v>
      </c>
      <c r="BB14" s="7">
        <v>43465</v>
      </c>
      <c r="BC14" s="4" t="s">
        <v>151</v>
      </c>
      <c r="BD14" s="4"/>
      <c r="BE14" s="4"/>
    </row>
    <row r="15" spans="1:57" x14ac:dyDescent="0.25">
      <c r="A15" s="2">
        <v>13</v>
      </c>
      <c r="B15" s="3" t="str">
        <f>HYPERLINK("https://my.zakupki.prom.ua/remote/dispatcher/state_purchase_view/6151311", "UA-2018-02-13-001706-b")</f>
        <v>UA-2018-02-13-001706-b</v>
      </c>
      <c r="C15" s="3" t="s">
        <v>88</v>
      </c>
      <c r="D15" s="4" t="s">
        <v>104</v>
      </c>
      <c r="E15" s="4" t="s">
        <v>104</v>
      </c>
      <c r="F15" s="4" t="s">
        <v>44</v>
      </c>
      <c r="G15" s="4" t="s">
        <v>78</v>
      </c>
      <c r="H15" s="4" t="s">
        <v>135</v>
      </c>
      <c r="I15" s="4" t="s">
        <v>59</v>
      </c>
      <c r="J15" s="4" t="s">
        <v>39</v>
      </c>
      <c r="K15" s="4" t="s">
        <v>61</v>
      </c>
      <c r="L15" s="4" t="s">
        <v>61</v>
      </c>
      <c r="M15" s="4" t="s">
        <v>5</v>
      </c>
      <c r="N15" s="4" t="s">
        <v>5</v>
      </c>
      <c r="O15" s="4" t="s">
        <v>5</v>
      </c>
      <c r="P15" s="5">
        <v>43144</v>
      </c>
      <c r="Q15" s="4"/>
      <c r="R15" s="4"/>
      <c r="S15" s="4"/>
      <c r="T15" s="4"/>
      <c r="U15" s="4" t="s">
        <v>144</v>
      </c>
      <c r="V15" s="2">
        <v>1</v>
      </c>
      <c r="W15" s="6">
        <v>99036.12</v>
      </c>
      <c r="X15" s="4" t="s">
        <v>88</v>
      </c>
      <c r="Y15" s="2">
        <v>1</v>
      </c>
      <c r="Z15" s="6">
        <v>99036.12</v>
      </c>
      <c r="AA15" s="4" t="s">
        <v>154</v>
      </c>
      <c r="AB15" s="4" t="s">
        <v>148</v>
      </c>
      <c r="AC15" s="4" t="s">
        <v>53</v>
      </c>
      <c r="AD15" s="4" t="s">
        <v>135</v>
      </c>
      <c r="AE15" s="4" t="s">
        <v>65</v>
      </c>
      <c r="AF15" s="4" t="s">
        <v>91</v>
      </c>
      <c r="AG15" s="6">
        <v>99036.12</v>
      </c>
      <c r="AH15" s="6">
        <v>99036.12</v>
      </c>
      <c r="AI15" s="4"/>
      <c r="AJ15" s="4"/>
      <c r="AK15" s="4"/>
      <c r="AL15" s="4" t="s">
        <v>85</v>
      </c>
      <c r="AM15" s="4" t="s">
        <v>28</v>
      </c>
      <c r="AN15" s="4"/>
      <c r="AO15" s="4" t="s">
        <v>19</v>
      </c>
      <c r="AP15" s="4"/>
      <c r="AQ15" s="4"/>
      <c r="AR15" s="3"/>
      <c r="AS15" s="4"/>
      <c r="AT15" s="4"/>
      <c r="AU15" s="4"/>
      <c r="AV15" s="4" t="s">
        <v>145</v>
      </c>
      <c r="AW15" s="7">
        <v>43144.548883456097</v>
      </c>
      <c r="AX15" s="4" t="s">
        <v>20</v>
      </c>
      <c r="AY15" s="6">
        <v>99036.12</v>
      </c>
      <c r="AZ15" s="5">
        <v>43144</v>
      </c>
      <c r="BA15" s="5">
        <v>43465</v>
      </c>
      <c r="BB15" s="7">
        <v>43465</v>
      </c>
      <c r="BC15" s="4" t="s">
        <v>151</v>
      </c>
      <c r="BD15" s="4"/>
      <c r="BE15" s="4"/>
    </row>
    <row r="16" spans="1:57" x14ac:dyDescent="0.25">
      <c r="A16" s="2">
        <v>14</v>
      </c>
      <c r="B16" s="3" t="str">
        <f>HYPERLINK("https://my.zakupki.prom.ua/remote/dispatcher/state_purchase_view/5888552", "UA-2018-01-31-000086-c")</f>
        <v>UA-2018-01-31-000086-c</v>
      </c>
      <c r="C16" s="3" t="s">
        <v>88</v>
      </c>
      <c r="D16" s="4" t="s">
        <v>119</v>
      </c>
      <c r="E16" s="4" t="s">
        <v>118</v>
      </c>
      <c r="F16" s="4" t="s">
        <v>49</v>
      </c>
      <c r="G16" s="4" t="s">
        <v>78</v>
      </c>
      <c r="H16" s="4" t="s">
        <v>135</v>
      </c>
      <c r="I16" s="4" t="s">
        <v>59</v>
      </c>
      <c r="J16" s="4" t="s">
        <v>39</v>
      </c>
      <c r="K16" s="4" t="s">
        <v>61</v>
      </c>
      <c r="L16" s="4" t="s">
        <v>61</v>
      </c>
      <c r="M16" s="4" t="s">
        <v>5</v>
      </c>
      <c r="N16" s="4" t="s">
        <v>5</v>
      </c>
      <c r="O16" s="4" t="s">
        <v>5</v>
      </c>
      <c r="P16" s="5">
        <v>43131</v>
      </c>
      <c r="Q16" s="4"/>
      <c r="R16" s="4"/>
      <c r="S16" s="4"/>
      <c r="T16" s="4"/>
      <c r="U16" s="4" t="s">
        <v>144</v>
      </c>
      <c r="V16" s="2">
        <v>1</v>
      </c>
      <c r="W16" s="6">
        <v>11699.32</v>
      </c>
      <c r="X16" s="4" t="s">
        <v>88</v>
      </c>
      <c r="Y16" s="2">
        <v>16792</v>
      </c>
      <c r="Z16" s="6">
        <v>0.7</v>
      </c>
      <c r="AA16" s="4" t="s">
        <v>147</v>
      </c>
      <c r="AB16" s="4" t="s">
        <v>148</v>
      </c>
      <c r="AC16" s="4" t="s">
        <v>53</v>
      </c>
      <c r="AD16" s="4" t="s">
        <v>135</v>
      </c>
      <c r="AE16" s="4" t="s">
        <v>65</v>
      </c>
      <c r="AF16" s="4" t="s">
        <v>91</v>
      </c>
      <c r="AG16" s="6">
        <v>11699.32</v>
      </c>
      <c r="AH16" s="6">
        <v>0.69671986660314433</v>
      </c>
      <c r="AI16" s="4"/>
      <c r="AJ16" s="4"/>
      <c r="AK16" s="4"/>
      <c r="AL16" s="4" t="s">
        <v>101</v>
      </c>
      <c r="AM16" s="4" t="s">
        <v>8</v>
      </c>
      <c r="AN16" s="4"/>
      <c r="AO16" s="4" t="s">
        <v>14</v>
      </c>
      <c r="AP16" s="4"/>
      <c r="AQ16" s="4"/>
      <c r="AR16" s="3"/>
      <c r="AS16" s="4"/>
      <c r="AT16" s="4"/>
      <c r="AU16" s="4"/>
      <c r="AV16" s="4" t="s">
        <v>145</v>
      </c>
      <c r="AW16" s="7">
        <v>43131.413797484085</v>
      </c>
      <c r="AX16" s="4" t="s">
        <v>42</v>
      </c>
      <c r="AY16" s="6">
        <v>11699.32</v>
      </c>
      <c r="AZ16" s="5">
        <v>43123</v>
      </c>
      <c r="BA16" s="5">
        <v>43465</v>
      </c>
      <c r="BB16" s="7">
        <v>43465</v>
      </c>
      <c r="BC16" s="4" t="s">
        <v>151</v>
      </c>
      <c r="BD16" s="4"/>
      <c r="BE16" s="4"/>
    </row>
    <row r="17" spans="1:57" x14ac:dyDescent="0.25">
      <c r="A17" s="2">
        <v>15</v>
      </c>
      <c r="B17" s="3" t="str">
        <f>HYPERLINK("https://my.zakupki.prom.ua/remote/dispatcher/state_purchase_view/5872235", "UA-2018-01-30-002701-c")</f>
        <v>UA-2018-01-30-002701-c</v>
      </c>
      <c r="C17" s="3" t="s">
        <v>88</v>
      </c>
      <c r="D17" s="4" t="s">
        <v>113</v>
      </c>
      <c r="E17" s="4" t="s">
        <v>113</v>
      </c>
      <c r="F17" s="4" t="s">
        <v>17</v>
      </c>
      <c r="G17" s="4" t="s">
        <v>78</v>
      </c>
      <c r="H17" s="4" t="s">
        <v>135</v>
      </c>
      <c r="I17" s="4" t="s">
        <v>59</v>
      </c>
      <c r="J17" s="4" t="s">
        <v>39</v>
      </c>
      <c r="K17" s="4" t="s">
        <v>61</v>
      </c>
      <c r="L17" s="4" t="s">
        <v>61</v>
      </c>
      <c r="M17" s="4" t="s">
        <v>5</v>
      </c>
      <c r="N17" s="4" t="s">
        <v>5</v>
      </c>
      <c r="O17" s="4" t="s">
        <v>5</v>
      </c>
      <c r="P17" s="5">
        <v>43130</v>
      </c>
      <c r="Q17" s="4"/>
      <c r="R17" s="4"/>
      <c r="S17" s="4"/>
      <c r="T17" s="4"/>
      <c r="U17" s="4" t="s">
        <v>144</v>
      </c>
      <c r="V17" s="2">
        <v>1</v>
      </c>
      <c r="W17" s="6">
        <v>188297.43</v>
      </c>
      <c r="X17" s="4" t="s">
        <v>88</v>
      </c>
      <c r="Y17" s="2">
        <v>16792</v>
      </c>
      <c r="Z17" s="6">
        <v>11.21</v>
      </c>
      <c r="AA17" s="4" t="s">
        <v>147</v>
      </c>
      <c r="AB17" s="4" t="s">
        <v>148</v>
      </c>
      <c r="AC17" s="4" t="s">
        <v>53</v>
      </c>
      <c r="AD17" s="4" t="s">
        <v>135</v>
      </c>
      <c r="AE17" s="4" t="s">
        <v>65</v>
      </c>
      <c r="AF17" s="4" t="s">
        <v>91</v>
      </c>
      <c r="AG17" s="6">
        <v>188297.43</v>
      </c>
      <c r="AH17" s="6">
        <v>11.213520128632682</v>
      </c>
      <c r="AI17" s="4"/>
      <c r="AJ17" s="4"/>
      <c r="AK17" s="4"/>
      <c r="AL17" s="4" t="s">
        <v>127</v>
      </c>
      <c r="AM17" s="4" t="s">
        <v>35</v>
      </c>
      <c r="AN17" s="4"/>
      <c r="AO17" s="4" t="s">
        <v>11</v>
      </c>
      <c r="AP17" s="4"/>
      <c r="AQ17" s="4"/>
      <c r="AR17" s="3"/>
      <c r="AS17" s="4"/>
      <c r="AT17" s="4"/>
      <c r="AU17" s="4"/>
      <c r="AV17" s="4" t="s">
        <v>145</v>
      </c>
      <c r="AW17" s="7">
        <v>43131.33293911675</v>
      </c>
      <c r="AX17" s="4" t="s">
        <v>40</v>
      </c>
      <c r="AY17" s="6">
        <v>188297.43</v>
      </c>
      <c r="AZ17" s="5">
        <v>43123</v>
      </c>
      <c r="BA17" s="5">
        <v>43465</v>
      </c>
      <c r="BB17" s="7">
        <v>43465</v>
      </c>
      <c r="BC17" s="4" t="s">
        <v>151</v>
      </c>
      <c r="BD17" s="4"/>
      <c r="BE17" s="4"/>
    </row>
    <row r="18" spans="1:57" x14ac:dyDescent="0.25">
      <c r="A18" s="2">
        <v>16</v>
      </c>
      <c r="B18" s="3" t="str">
        <f>HYPERLINK("https://my.zakupki.prom.ua/remote/dispatcher/state_purchase_view/5806595", "UA-2018-01-26-003191-b")</f>
        <v>UA-2018-01-26-003191-b</v>
      </c>
      <c r="C18" s="3" t="s">
        <v>88</v>
      </c>
      <c r="D18" s="4" t="s">
        <v>75</v>
      </c>
      <c r="E18" s="4" t="s">
        <v>74</v>
      </c>
      <c r="F18" s="4" t="s">
        <v>18</v>
      </c>
      <c r="G18" s="4" t="s">
        <v>102</v>
      </c>
      <c r="H18" s="4" t="s">
        <v>135</v>
      </c>
      <c r="I18" s="4" t="s">
        <v>59</v>
      </c>
      <c r="J18" s="4" t="s">
        <v>39</v>
      </c>
      <c r="K18" s="4" t="s">
        <v>61</v>
      </c>
      <c r="L18" s="4" t="s">
        <v>61</v>
      </c>
      <c r="M18" s="4" t="s">
        <v>5</v>
      </c>
      <c r="N18" s="4" t="s">
        <v>5</v>
      </c>
      <c r="O18" s="4" t="s">
        <v>5</v>
      </c>
      <c r="P18" s="5">
        <v>43126</v>
      </c>
      <c r="Q18" s="4"/>
      <c r="R18" s="4"/>
      <c r="S18" s="4"/>
      <c r="T18" s="4"/>
      <c r="U18" s="4" t="s">
        <v>144</v>
      </c>
      <c r="V18" s="2">
        <v>1</v>
      </c>
      <c r="W18" s="6">
        <v>322500</v>
      </c>
      <c r="X18" s="4" t="s">
        <v>88</v>
      </c>
      <c r="Y18" s="2">
        <v>165385</v>
      </c>
      <c r="Z18" s="6">
        <v>1.95</v>
      </c>
      <c r="AA18" s="4" t="s">
        <v>146</v>
      </c>
      <c r="AB18" s="4" t="s">
        <v>148</v>
      </c>
      <c r="AC18" s="4" t="s">
        <v>53</v>
      </c>
      <c r="AD18" s="4" t="s">
        <v>135</v>
      </c>
      <c r="AE18" s="4" t="s">
        <v>65</v>
      </c>
      <c r="AF18" s="4" t="s">
        <v>91</v>
      </c>
      <c r="AG18" s="6">
        <v>322500</v>
      </c>
      <c r="AH18" s="6">
        <v>1.9499954651268252</v>
      </c>
      <c r="AI18" s="4"/>
      <c r="AJ18" s="4"/>
      <c r="AK18" s="4"/>
      <c r="AL18" s="4" t="s">
        <v>99</v>
      </c>
      <c r="AM18" s="4" t="s">
        <v>27</v>
      </c>
      <c r="AN18" s="4"/>
      <c r="AO18" s="4" t="s">
        <v>15</v>
      </c>
      <c r="AP18" s="4"/>
      <c r="AQ18" s="4"/>
      <c r="AR18" s="3"/>
      <c r="AS18" s="4"/>
      <c r="AT18" s="5">
        <v>43132</v>
      </c>
      <c r="AU18" s="5">
        <v>43147</v>
      </c>
      <c r="AV18" s="4" t="s">
        <v>145</v>
      </c>
      <c r="AW18" s="7">
        <v>43133.346485893591</v>
      </c>
      <c r="AX18" s="4" t="s">
        <v>43</v>
      </c>
      <c r="AY18" s="6">
        <v>322500</v>
      </c>
      <c r="AZ18" s="5">
        <v>43122</v>
      </c>
      <c r="BA18" s="5">
        <v>43465</v>
      </c>
      <c r="BB18" s="7">
        <v>43465</v>
      </c>
      <c r="BC18" s="4" t="s">
        <v>151</v>
      </c>
      <c r="BD18" s="4"/>
      <c r="BE18" s="4"/>
    </row>
    <row r="19" spans="1:57" x14ac:dyDescent="0.25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9">
        <f>SUM(AY3:AY18)</f>
        <v>2474039.9700000002</v>
      </c>
      <c r="AZ19" s="8"/>
      <c r="BA19" s="8"/>
      <c r="BB19" s="8"/>
      <c r="BC19" s="8"/>
      <c r="BD19" s="8"/>
      <c r="BE19" s="8"/>
    </row>
  </sheetData>
  <autoFilter ref="A2:BE2"/>
  <hyperlinks>
    <hyperlink ref="B17" r:id="rId1" display="https://my.zakupki.prom.ua/remote/dispatcher/state_purchase_view/5872235"/>
    <hyperlink ref="B7" r:id="rId2" display="https://my.zakupki.prom.ua/remote/dispatcher/state_purchase_view/8624715"/>
    <hyperlink ref="B8" r:id="rId3" display="https://my.zakupki.prom.ua/remote/dispatcher/state_purchase_view/8622868"/>
    <hyperlink ref="B3" r:id="rId4" display="https://my.zakupki.prom.ua/remote/dispatcher/state_purchase_view/8961987"/>
    <hyperlink ref="B4" r:id="rId5" display="https://my.zakupki.prom.ua/remote/dispatcher/state_purchase_view/8960848"/>
    <hyperlink ref="B6" r:id="rId6" display="https://my.zakupki.prom.ua/remote/dispatcher/state_purchase_view/8740311"/>
    <hyperlink ref="B5" r:id="rId7" display="https://my.zakupki.prom.ua/remote/dispatcher/state_purchase_view/8752553"/>
    <hyperlink ref="B13" r:id="rId8" display="https://my.zakupki.prom.ua/remote/dispatcher/state_purchase_view/6629241"/>
    <hyperlink ref="B11" r:id="rId9" display="https://my.zakupki.prom.ua/remote/dispatcher/state_purchase_view/7839039"/>
    <hyperlink ref="B18" r:id="rId10" display="https://my.zakupki.prom.ua/remote/dispatcher/state_purchase_view/5806595"/>
    <hyperlink ref="B16" r:id="rId11" display="https://my.zakupki.prom.ua/remote/dispatcher/state_purchase_view/5888552"/>
    <hyperlink ref="B15" r:id="rId12" display="https://my.zakupki.prom.ua/remote/dispatcher/state_purchase_view/6151311"/>
    <hyperlink ref="B10" r:id="rId13" display="https://my.zakupki.prom.ua/remote/dispatcher/state_purchase_view/7839331"/>
    <hyperlink ref="B9" r:id="rId14" display="https://my.zakupki.prom.ua/remote/dispatcher/state_purchase_view/8621635"/>
    <hyperlink ref="B14" r:id="rId15" display="https://my.zakupki.prom.ua/remote/dispatcher/state_purchase_view/6152182"/>
    <hyperlink ref="B12" r:id="rId16" display="https://my.zakupki.prom.ua/remote/dispatcher/state_purchase_view/7566339"/>
  </hyperlinks>
  <pageMargins left="0.75" right="0.75" top="1" bottom="1" header="0.5" footer="0.5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Владимир</cp:lastModifiedBy>
  <dcterms:created xsi:type="dcterms:W3CDTF">2020-06-30T11:07:51Z</dcterms:created>
  <dcterms:modified xsi:type="dcterms:W3CDTF">2020-06-30T09:54:12Z</dcterms:modified>
  <cp:category/>
</cp:coreProperties>
</file>